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.ekp-okt\XLS-cikkek\"/>
    </mc:Choice>
  </mc:AlternateContent>
  <bookViews>
    <workbookView xWindow="0" yWindow="0" windowWidth="15555" windowHeight="1092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29" i="1" s="1"/>
  <c r="G30" i="1" s="1"/>
  <c r="G31" i="1" s="1"/>
  <c r="G27" i="1"/>
  <c r="G26" i="1"/>
  <c r="S12" i="1"/>
  <c r="S13" i="1"/>
  <c r="S14" i="1"/>
  <c r="S15" i="1"/>
  <c r="S16" i="1"/>
  <c r="N12" i="1"/>
  <c r="N13" i="1"/>
  <c r="N14" i="1"/>
  <c r="N15" i="1"/>
  <c r="N16" i="1"/>
  <c r="S8" i="1"/>
  <c r="S9" i="1" s="1"/>
  <c r="S10" i="1" s="1"/>
  <c r="S11" i="1" s="1"/>
  <c r="S7" i="1"/>
  <c r="S6" i="1"/>
  <c r="D28" i="1" l="1"/>
  <c r="D29" i="1"/>
  <c r="D30" i="1"/>
  <c r="D31" i="1"/>
  <c r="D27" i="1"/>
  <c r="C26" i="1"/>
  <c r="E26" i="1" s="1"/>
  <c r="F26" i="1" s="1"/>
  <c r="N11" i="1"/>
  <c r="N10" i="1"/>
  <c r="N9" i="1"/>
  <c r="N8" i="1"/>
  <c r="N7" i="1"/>
  <c r="G10" i="1"/>
  <c r="G11" i="1" s="1"/>
  <c r="G12" i="1" s="1"/>
  <c r="G13" i="1" s="1"/>
  <c r="G14" i="1" s="1"/>
  <c r="G15" i="1" s="1"/>
  <c r="L16" i="1" s="1"/>
  <c r="L17" i="1" s="1"/>
  <c r="L18" i="1" s="1"/>
  <c r="L19" i="1" s="1"/>
  <c r="L20" i="1" s="1"/>
  <c r="L21" i="1" s="1"/>
  <c r="F9" i="1"/>
  <c r="F10" i="1" s="1"/>
  <c r="F11" i="1" s="1"/>
  <c r="F12" i="1" s="1"/>
  <c r="F13" i="1" s="1"/>
  <c r="F14" i="1" s="1"/>
  <c r="E8" i="1"/>
  <c r="E9" i="1" s="1"/>
  <c r="E10" i="1" s="1"/>
  <c r="E11" i="1" s="1"/>
  <c r="E12" i="1" s="1"/>
  <c r="E13" i="1" s="1"/>
  <c r="D7" i="1"/>
  <c r="D8" i="1"/>
  <c r="D9" i="1" s="1"/>
  <c r="D10" i="1" s="1"/>
  <c r="D11" i="1" s="1"/>
  <c r="D12" i="1" s="1"/>
  <c r="C6" i="1"/>
  <c r="M6" i="1" l="1"/>
  <c r="O6" i="1" s="1"/>
  <c r="P6" i="1" s="1"/>
  <c r="Q6" i="1" s="1"/>
  <c r="I13" i="1"/>
  <c r="I14" i="1" s="1"/>
  <c r="I15" i="1" s="1"/>
  <c r="I16" i="1" s="1"/>
  <c r="I17" i="1" s="1"/>
  <c r="I18" i="1" s="1"/>
  <c r="J14" i="1"/>
  <c r="J15" i="1" s="1"/>
  <c r="J16" i="1" s="1"/>
  <c r="J17" i="1" s="1"/>
  <c r="J18" i="1" s="1"/>
  <c r="J19" i="1" s="1"/>
  <c r="K15" i="1"/>
  <c r="K16" i="1" s="1"/>
  <c r="K17" i="1" s="1"/>
  <c r="K18" i="1" s="1"/>
  <c r="K19" i="1" s="1"/>
  <c r="K20" i="1" s="1"/>
  <c r="C7" i="1"/>
  <c r="C27" i="1"/>
  <c r="C8" i="1" l="1"/>
  <c r="M7" i="1"/>
  <c r="O7" i="1" s="1"/>
  <c r="P7" i="1" s="1"/>
  <c r="Q7" i="1" s="1"/>
  <c r="C28" i="1"/>
  <c r="E27" i="1"/>
  <c r="F27" i="1" s="1"/>
  <c r="C9" i="1" l="1"/>
  <c r="M8" i="1"/>
  <c r="O8" i="1" s="1"/>
  <c r="P8" i="1" s="1"/>
  <c r="Q8" i="1"/>
  <c r="C29" i="1"/>
  <c r="E28" i="1"/>
  <c r="F28" i="1" s="1"/>
  <c r="M9" i="1" l="1"/>
  <c r="O9" i="1" s="1"/>
  <c r="P9" i="1" s="1"/>
  <c r="Q9" i="1" s="1"/>
  <c r="C10" i="1"/>
  <c r="C30" i="1"/>
  <c r="E29" i="1"/>
  <c r="F29" i="1" s="1"/>
  <c r="M10" i="1" l="1"/>
  <c r="O10" i="1" s="1"/>
  <c r="P10" i="1" s="1"/>
  <c r="Q10" i="1" s="1"/>
  <c r="C11" i="1"/>
  <c r="C31" i="1"/>
  <c r="E31" i="1" s="1"/>
  <c r="F31" i="1" s="1"/>
  <c r="E30" i="1"/>
  <c r="F30" i="1" s="1"/>
  <c r="M11" i="1" l="1"/>
  <c r="O11" i="1" s="1"/>
  <c r="P11" i="1" s="1"/>
  <c r="Q11" i="1" s="1"/>
  <c r="H12" i="1"/>
  <c r="H13" i="1" l="1"/>
  <c r="M12" i="1"/>
  <c r="O12" i="1" s="1"/>
  <c r="P12" i="1" s="1"/>
  <c r="Q12" i="1" s="1"/>
  <c r="H14" i="1" l="1"/>
  <c r="M13" i="1"/>
  <c r="O13" i="1" s="1"/>
  <c r="P13" i="1" s="1"/>
  <c r="Q13" i="1" s="1"/>
  <c r="H15" i="1" l="1"/>
  <c r="M14" i="1"/>
  <c r="O14" i="1" s="1"/>
  <c r="P14" i="1" s="1"/>
  <c r="Q14" i="1" s="1"/>
  <c r="H16" i="1" l="1"/>
  <c r="M15" i="1"/>
  <c r="O15" i="1" s="1"/>
  <c r="P15" i="1" s="1"/>
  <c r="Q15" i="1" s="1"/>
  <c r="H17" i="1" l="1"/>
  <c r="M16" i="1"/>
  <c r="O16" i="1" s="1"/>
  <c r="P16" i="1" s="1"/>
  <c r="Q16" i="1" s="1"/>
</calcChain>
</file>

<file path=xl/sharedStrings.xml><?xml version="1.0" encoding="utf-8"?>
<sst xmlns="http://schemas.openxmlformats.org/spreadsheetml/2006/main" count="28" uniqueCount="22">
  <si>
    <t>Tőke</t>
  </si>
  <si>
    <t>Év</t>
  </si>
  <si>
    <t>TBSZ 1</t>
  </si>
  <si>
    <t>TBSZ 2</t>
  </si>
  <si>
    <t>TBSZ 3</t>
  </si>
  <si>
    <t>TBSZ 4</t>
  </si>
  <si>
    <t>TBSZ 5</t>
  </si>
  <si>
    <t>Összes tőke</t>
  </si>
  <si>
    <t>Erste havi 350 Ft</t>
  </si>
  <si>
    <t>Erste 0,015%</t>
  </si>
  <si>
    <t>Erste összes</t>
  </si>
  <si>
    <t>Erste TBSZ</t>
  </si>
  <si>
    <t>350 FT/hó/számla + 0,015% / hó</t>
  </si>
  <si>
    <t>TBSZ 6</t>
  </si>
  <si>
    <t>Hozam</t>
  </si>
  <si>
    <t>IBKR</t>
  </si>
  <si>
    <t>Erste kum.</t>
  </si>
  <si>
    <t>IBKR kum.</t>
  </si>
  <si>
    <t>TBSZ 7</t>
  </si>
  <si>
    <t>TBSZ 8</t>
  </si>
  <si>
    <t>TBSZ 9</t>
  </si>
  <si>
    <t>TBSZ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</si>
</sst>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  <numFmt numFmtId="166" formatCode="0.000%"/>
    <numFmt numFmtId="167" formatCode="_-* #,##0.000\ &quot;Ft&quot;_-;\-* #,##0.000\ &quot;Ft&quot;_-;_-* &quot;-&quot;???\ &quot;Ft&quot;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2" borderId="0" xfId="0" applyFill="1" applyAlignment="1">
      <alignment horizontal="center"/>
    </xf>
    <xf numFmtId="164" fontId="0" fillId="2" borderId="0" xfId="1" applyNumberFormat="1" applyFont="1" applyFill="1"/>
    <xf numFmtId="164" fontId="0" fillId="2" borderId="0" xfId="0" applyNumberFormat="1" applyFill="1"/>
    <xf numFmtId="0" fontId="0" fillId="3" borderId="0" xfId="0" applyFill="1"/>
    <xf numFmtId="164" fontId="0" fillId="3" borderId="0" xfId="1" applyNumberFormat="1" applyFont="1" applyFill="1"/>
    <xf numFmtId="9" fontId="0" fillId="3" borderId="0" xfId="0" applyNumberFormat="1" applyFill="1"/>
    <xf numFmtId="166" fontId="0" fillId="0" borderId="0" xfId="0" applyNumberFormat="1"/>
    <xf numFmtId="44" fontId="0" fillId="0" borderId="0" xfId="1" applyFont="1"/>
    <xf numFmtId="167" fontId="0" fillId="0" borderId="0" xfId="0" applyNumberFormat="1"/>
    <xf numFmtId="0" fontId="0" fillId="3" borderId="0" xfId="0" applyFill="1" applyAlignment="1">
      <alignment horizontal="center"/>
    </xf>
    <xf numFmtId="164" fontId="0" fillId="3" borderId="0" xfId="0" applyNumberFormat="1" applyFill="1"/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11226</xdr:colOff>
      <xdr:row>18</xdr:row>
      <xdr:rowOff>180975</xdr:rowOff>
    </xdr:from>
    <xdr:to>
      <xdr:col>19</xdr:col>
      <xdr:colOff>322939</xdr:colOff>
      <xdr:row>39</xdr:row>
      <xdr:rowOff>142187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3076" y="3609975"/>
          <a:ext cx="5245663" cy="39617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33"/>
  <sheetViews>
    <sheetView tabSelected="1" workbookViewId="0">
      <selection activeCell="I33" sqref="I33:L33"/>
    </sheetView>
  </sheetViews>
  <sheetFormatPr defaultRowHeight="15" x14ac:dyDescent="0.25"/>
  <cols>
    <col min="3" max="3" width="15.140625" bestFit="1" customWidth="1"/>
    <col min="4" max="4" width="24.28515625" customWidth="1"/>
    <col min="5" max="6" width="12.42578125" bestFit="1" customWidth="1"/>
    <col min="7" max="12" width="13.42578125" customWidth="1"/>
    <col min="13" max="13" width="15.140625" bestFit="1" customWidth="1"/>
    <col min="14" max="14" width="15.28515625" bestFit="1" customWidth="1"/>
    <col min="15" max="15" width="12" bestFit="1" customWidth="1"/>
    <col min="16" max="16" width="11.5703125" bestFit="1" customWidth="1"/>
    <col min="17" max="17" width="11.5703125" customWidth="1"/>
    <col min="18" max="18" width="12.5703125" bestFit="1" customWidth="1"/>
    <col min="19" max="19" width="11" bestFit="1" customWidth="1"/>
  </cols>
  <sheetData>
    <row r="2" spans="2:19" x14ac:dyDescent="0.25">
      <c r="B2" s="6" t="s">
        <v>0</v>
      </c>
      <c r="C2" s="7">
        <v>500000</v>
      </c>
    </row>
    <row r="3" spans="2:19" x14ac:dyDescent="0.25">
      <c r="B3" s="6" t="s">
        <v>14</v>
      </c>
      <c r="C3" s="8">
        <v>0.06</v>
      </c>
    </row>
    <row r="5" spans="2:19" x14ac:dyDescent="0.25"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13</v>
      </c>
      <c r="I5" s="1" t="s">
        <v>18</v>
      </c>
      <c r="J5" s="1" t="s">
        <v>19</v>
      </c>
      <c r="K5" s="1" t="s">
        <v>20</v>
      </c>
      <c r="L5" s="1" t="s">
        <v>21</v>
      </c>
      <c r="M5" s="1" t="s">
        <v>7</v>
      </c>
      <c r="N5" s="3" t="s">
        <v>8</v>
      </c>
      <c r="O5" s="3" t="s">
        <v>9</v>
      </c>
      <c r="P5" s="3" t="s">
        <v>10</v>
      </c>
      <c r="Q5" s="3" t="s">
        <v>16</v>
      </c>
      <c r="R5" s="12" t="s">
        <v>15</v>
      </c>
      <c r="S5" s="12" t="s">
        <v>17</v>
      </c>
    </row>
    <row r="6" spans="2:19" x14ac:dyDescent="0.25">
      <c r="B6">
        <v>0</v>
      </c>
      <c r="C6" s="2">
        <f>C2</f>
        <v>500000</v>
      </c>
      <c r="M6" s="2">
        <f>SUM(C6:L6)</f>
        <v>500000</v>
      </c>
      <c r="N6" s="4">
        <v>0</v>
      </c>
      <c r="O6" s="4">
        <f>(0.015%*M6)*12</f>
        <v>900</v>
      </c>
      <c r="P6" s="5">
        <f>SUM(N6:O6)</f>
        <v>900</v>
      </c>
      <c r="Q6" s="5">
        <f>P6</f>
        <v>900</v>
      </c>
      <c r="R6" s="7">
        <v>24000</v>
      </c>
      <c r="S6" s="13">
        <f>R6</f>
        <v>24000</v>
      </c>
    </row>
    <row r="7" spans="2:19" x14ac:dyDescent="0.25">
      <c r="B7">
        <v>1</v>
      </c>
      <c r="C7" s="2">
        <f>C6*(1+$C$3)</f>
        <v>530000</v>
      </c>
      <c r="D7" s="2">
        <f>C2</f>
        <v>500000</v>
      </c>
      <c r="M7" s="2">
        <f t="shared" ref="M7:M16" si="0">SUM(C7:L7)</f>
        <v>1030000</v>
      </c>
      <c r="N7" s="4">
        <f>1*4200</f>
        <v>4200</v>
      </c>
      <c r="O7" s="4">
        <f t="shared" ref="O7:O16" si="1">(0.015%*M7)*12</f>
        <v>1854</v>
      </c>
      <c r="P7" s="5">
        <f t="shared" ref="P7:P10" si="2">SUM(N7:O7)</f>
        <v>6054</v>
      </c>
      <c r="Q7" s="5">
        <f>Q6+P7</f>
        <v>6954</v>
      </c>
      <c r="R7" s="7">
        <v>24000</v>
      </c>
      <c r="S7" s="13">
        <f>S6+R7</f>
        <v>48000</v>
      </c>
    </row>
    <row r="8" spans="2:19" x14ac:dyDescent="0.25">
      <c r="B8">
        <v>2</v>
      </c>
      <c r="C8" s="2">
        <f>C7*(1+$C$3)</f>
        <v>561800</v>
      </c>
      <c r="D8" s="2">
        <f>D7*(1+$C$3)</f>
        <v>530000</v>
      </c>
      <c r="E8" s="2">
        <f>C2</f>
        <v>500000</v>
      </c>
      <c r="M8" s="2">
        <f t="shared" si="0"/>
        <v>1591800</v>
      </c>
      <c r="N8" s="4">
        <f>2*4200</f>
        <v>8400</v>
      </c>
      <c r="O8" s="4">
        <f t="shared" si="1"/>
        <v>2865.24</v>
      </c>
      <c r="P8" s="5">
        <f t="shared" si="2"/>
        <v>11265.24</v>
      </c>
      <c r="Q8" s="5">
        <f t="shared" ref="Q8:Q16" si="3">Q7+P8</f>
        <v>18219.239999999998</v>
      </c>
      <c r="R8" s="7">
        <v>24000</v>
      </c>
      <c r="S8" s="13">
        <f t="shared" ref="S8:S16" si="4">S7+R8</f>
        <v>72000</v>
      </c>
    </row>
    <row r="9" spans="2:19" x14ac:dyDescent="0.25">
      <c r="B9">
        <v>3</v>
      </c>
      <c r="C9" s="2">
        <f t="shared" ref="C9:H16" si="5">C8*(1+$C$3)</f>
        <v>595508</v>
      </c>
      <c r="D9" s="2">
        <f>D8*(1+$C$3)</f>
        <v>561800</v>
      </c>
      <c r="E9" s="2">
        <f>E8*(1+$C$3)</f>
        <v>530000</v>
      </c>
      <c r="F9" s="2">
        <f>C2</f>
        <v>500000</v>
      </c>
      <c r="M9" s="2">
        <f t="shared" si="0"/>
        <v>2187308</v>
      </c>
      <c r="N9" s="4">
        <f>3*4200</f>
        <v>12600</v>
      </c>
      <c r="O9" s="4">
        <f t="shared" si="1"/>
        <v>3937.1543999999994</v>
      </c>
      <c r="P9" s="5">
        <f t="shared" si="2"/>
        <v>16537.154399999999</v>
      </c>
      <c r="Q9" s="5">
        <f t="shared" si="3"/>
        <v>34756.394399999997</v>
      </c>
      <c r="R9" s="7">
        <v>24000</v>
      </c>
      <c r="S9" s="13">
        <f t="shared" si="4"/>
        <v>96000</v>
      </c>
    </row>
    <row r="10" spans="2:19" x14ac:dyDescent="0.25">
      <c r="B10">
        <v>4</v>
      </c>
      <c r="C10" s="2">
        <f t="shared" si="5"/>
        <v>631238.48</v>
      </c>
      <c r="D10" s="2">
        <f t="shared" si="5"/>
        <v>595508</v>
      </c>
      <c r="E10" s="2">
        <f>E9*(1+$C$3)</f>
        <v>561800</v>
      </c>
      <c r="F10" s="2">
        <f>F9*(1+$C$3)</f>
        <v>530000</v>
      </c>
      <c r="G10" s="2">
        <f>C2</f>
        <v>500000</v>
      </c>
      <c r="H10" s="2"/>
      <c r="I10" s="2"/>
      <c r="J10" s="2"/>
      <c r="K10" s="2"/>
      <c r="L10" s="2"/>
      <c r="M10" s="2">
        <f t="shared" si="0"/>
        <v>2818546.48</v>
      </c>
      <c r="N10" s="4">
        <f>4*4200</f>
        <v>16800</v>
      </c>
      <c r="O10" s="4">
        <f t="shared" si="1"/>
        <v>5073.383663999999</v>
      </c>
      <c r="P10" s="5">
        <f t="shared" si="2"/>
        <v>21873.383664000001</v>
      </c>
      <c r="Q10" s="5">
        <f t="shared" si="3"/>
        <v>56629.778063999998</v>
      </c>
      <c r="R10" s="7">
        <v>24000</v>
      </c>
      <c r="S10" s="13">
        <f t="shared" si="4"/>
        <v>120000</v>
      </c>
    </row>
    <row r="11" spans="2:19" x14ac:dyDescent="0.25">
      <c r="B11">
        <v>5</v>
      </c>
      <c r="C11" s="2">
        <f t="shared" si="5"/>
        <v>669112.78879999998</v>
      </c>
      <c r="D11" s="2">
        <f t="shared" si="5"/>
        <v>631238.48</v>
      </c>
      <c r="E11" s="2">
        <f t="shared" si="5"/>
        <v>595508</v>
      </c>
      <c r="F11" s="2">
        <f>F10*(1+$C$3)</f>
        <v>561800</v>
      </c>
      <c r="G11" s="2">
        <f>G10*(1+$C$3)</f>
        <v>530000</v>
      </c>
      <c r="I11" s="2"/>
      <c r="J11" s="2"/>
      <c r="K11" s="2"/>
      <c r="L11" s="2"/>
      <c r="M11" s="2">
        <f t="shared" si="0"/>
        <v>2987659.2687999997</v>
      </c>
      <c r="N11" s="4">
        <f>4*4200</f>
        <v>16800</v>
      </c>
      <c r="O11" s="4">
        <f t="shared" si="1"/>
        <v>5377.7866838399987</v>
      </c>
      <c r="P11" s="5">
        <f>SUM(N11:O11)</f>
        <v>22177.78668384</v>
      </c>
      <c r="Q11" s="5">
        <f t="shared" si="3"/>
        <v>78807.564747839991</v>
      </c>
      <c r="R11" s="7">
        <v>24000</v>
      </c>
      <c r="S11" s="13">
        <f t="shared" si="4"/>
        <v>144000</v>
      </c>
    </row>
    <row r="12" spans="2:19" x14ac:dyDescent="0.25">
      <c r="B12">
        <v>6</v>
      </c>
      <c r="D12" s="2">
        <f t="shared" si="5"/>
        <v>669112.78879999998</v>
      </c>
      <c r="E12" s="2">
        <f t="shared" si="5"/>
        <v>631238.48</v>
      </c>
      <c r="F12" s="2">
        <f t="shared" si="5"/>
        <v>595508</v>
      </c>
      <c r="G12" s="2">
        <f>G11*(1+$C$3)</f>
        <v>561800</v>
      </c>
      <c r="H12" s="2">
        <f>C11+$C$2</f>
        <v>1169112.7888</v>
      </c>
      <c r="J12" s="2"/>
      <c r="K12" s="2"/>
      <c r="L12" s="2"/>
      <c r="M12" s="2">
        <f t="shared" si="0"/>
        <v>3626772.0575999999</v>
      </c>
      <c r="N12" s="4">
        <f t="shared" ref="N12:N16" si="6">4*4200</f>
        <v>16800</v>
      </c>
      <c r="O12" s="4">
        <f t="shared" si="1"/>
        <v>6528.1897036799992</v>
      </c>
      <c r="P12" s="5">
        <f t="shared" ref="P12:P16" si="7">SUM(N12:O12)</f>
        <v>23328.18970368</v>
      </c>
      <c r="Q12" s="5">
        <f t="shared" si="3"/>
        <v>102135.75445151998</v>
      </c>
      <c r="R12" s="7">
        <v>24000</v>
      </c>
      <c r="S12" s="13">
        <f t="shared" si="4"/>
        <v>168000</v>
      </c>
    </row>
    <row r="13" spans="2:19" x14ac:dyDescent="0.25">
      <c r="B13">
        <v>7</v>
      </c>
      <c r="E13" s="2">
        <f t="shared" si="5"/>
        <v>669112.78879999998</v>
      </c>
      <c r="F13" s="2">
        <f t="shared" si="5"/>
        <v>631238.48</v>
      </c>
      <c r="G13" s="2">
        <f t="shared" si="5"/>
        <v>595508</v>
      </c>
      <c r="H13" s="2">
        <f>H12*(1+$C$3)</f>
        <v>1239259.5561280001</v>
      </c>
      <c r="I13" s="2">
        <f>D12+$C$2</f>
        <v>1169112.7888</v>
      </c>
      <c r="K13" s="2"/>
      <c r="L13" s="2"/>
      <c r="M13" s="2">
        <f>SUM(C13:L13)</f>
        <v>4304231.6137279999</v>
      </c>
      <c r="N13" s="4">
        <f t="shared" si="6"/>
        <v>16800</v>
      </c>
      <c r="O13" s="4">
        <f t="shared" si="1"/>
        <v>7747.6169047103986</v>
      </c>
      <c r="P13" s="5">
        <f t="shared" si="7"/>
        <v>24547.616904710398</v>
      </c>
      <c r="Q13" s="5">
        <f t="shared" si="3"/>
        <v>126683.37135623037</v>
      </c>
      <c r="R13" s="7">
        <v>24000</v>
      </c>
      <c r="S13" s="13">
        <f t="shared" si="4"/>
        <v>192000</v>
      </c>
    </row>
    <row r="14" spans="2:19" x14ac:dyDescent="0.25">
      <c r="B14">
        <v>8</v>
      </c>
      <c r="F14" s="2">
        <f t="shared" si="5"/>
        <v>669112.78879999998</v>
      </c>
      <c r="G14" s="2">
        <f t="shared" si="5"/>
        <v>631238.48</v>
      </c>
      <c r="H14" s="2">
        <f>H13*(1+$C$3)</f>
        <v>1313615.1294956803</v>
      </c>
      <c r="I14" s="2">
        <f>I13*(1+$C$3)</f>
        <v>1239259.5561280001</v>
      </c>
      <c r="J14" s="2">
        <f>E13+$C$2</f>
        <v>1169112.7888</v>
      </c>
      <c r="L14" s="2"/>
      <c r="M14" s="2">
        <f t="shared" si="0"/>
        <v>5022338.7432236802</v>
      </c>
      <c r="N14" s="4">
        <f t="shared" si="6"/>
        <v>16800</v>
      </c>
      <c r="O14" s="4">
        <f t="shared" si="1"/>
        <v>9040.2097378026228</v>
      </c>
      <c r="P14" s="5">
        <f t="shared" si="7"/>
        <v>25840.209737802623</v>
      </c>
      <c r="Q14" s="5">
        <f t="shared" si="3"/>
        <v>152523.581094033</v>
      </c>
      <c r="R14" s="7">
        <v>24000</v>
      </c>
      <c r="S14" s="13">
        <f t="shared" si="4"/>
        <v>216000</v>
      </c>
    </row>
    <row r="15" spans="2:19" x14ac:dyDescent="0.25">
      <c r="B15">
        <v>9</v>
      </c>
      <c r="G15" s="2">
        <f t="shared" si="5"/>
        <v>669112.78879999998</v>
      </c>
      <c r="H15" s="2">
        <f>H14*(1+$C$3)</f>
        <v>1392432.0372654211</v>
      </c>
      <c r="I15" s="2">
        <f>I14*(1+$C$3)</f>
        <v>1313615.1294956803</v>
      </c>
      <c r="J15" s="2">
        <f>J14*(1+$C$3)</f>
        <v>1239259.5561280001</v>
      </c>
      <c r="K15" s="2">
        <f>F14+$C$2</f>
        <v>1169112.7888</v>
      </c>
      <c r="M15" s="2">
        <f t="shared" si="0"/>
        <v>5783532.3004891016</v>
      </c>
      <c r="N15" s="4">
        <f t="shared" si="6"/>
        <v>16800</v>
      </c>
      <c r="O15" s="4">
        <f t="shared" si="1"/>
        <v>10410.358140880382</v>
      </c>
      <c r="P15" s="5">
        <f t="shared" si="7"/>
        <v>27210.35814088038</v>
      </c>
      <c r="Q15" s="5">
        <f t="shared" si="3"/>
        <v>179733.93923491339</v>
      </c>
      <c r="R15" s="7">
        <v>24000</v>
      </c>
      <c r="S15" s="13">
        <f t="shared" si="4"/>
        <v>240000</v>
      </c>
    </row>
    <row r="16" spans="2:19" x14ac:dyDescent="0.25">
      <c r="B16">
        <v>10</v>
      </c>
      <c r="H16" s="2">
        <f>H15*(1+$C$3)</f>
        <v>1475977.9595013466</v>
      </c>
      <c r="I16" s="2">
        <f>I15*(1+$C$3)</f>
        <v>1392432.0372654211</v>
      </c>
      <c r="J16" s="2">
        <f>J15*(1+$C$3)</f>
        <v>1313615.1294956803</v>
      </c>
      <c r="K16" s="2">
        <f>K15*(1+$C$3)</f>
        <v>1239259.5561280001</v>
      </c>
      <c r="L16" s="2">
        <f>G15+$C$2</f>
        <v>1169112.7888</v>
      </c>
      <c r="M16" s="2">
        <f t="shared" si="0"/>
        <v>6590397.4711904479</v>
      </c>
      <c r="N16" s="4">
        <f t="shared" si="6"/>
        <v>16800</v>
      </c>
      <c r="O16" s="4">
        <f t="shared" si="1"/>
        <v>11862.715448142804</v>
      </c>
      <c r="P16" s="5">
        <f t="shared" si="7"/>
        <v>28662.715448142804</v>
      </c>
      <c r="Q16" s="5">
        <f t="shared" si="3"/>
        <v>208396.6546830562</v>
      </c>
      <c r="R16" s="7">
        <v>24000</v>
      </c>
      <c r="S16" s="13">
        <f t="shared" si="4"/>
        <v>264000</v>
      </c>
    </row>
    <row r="17" spans="2:13" x14ac:dyDescent="0.25">
      <c r="B17">
        <v>11</v>
      </c>
      <c r="H17" s="2">
        <f>H16*(1+$C$3)</f>
        <v>1564536.6370714274</v>
      </c>
      <c r="I17" s="2">
        <f>I16*(1+$C$3)</f>
        <v>1475977.9595013466</v>
      </c>
      <c r="J17" s="2">
        <f>J16*(1+$C$3)</f>
        <v>1392432.0372654211</v>
      </c>
      <c r="K17" s="2">
        <f>K16*(1+$C$3)</f>
        <v>1313615.1294956803</v>
      </c>
      <c r="L17" s="2">
        <f>L16*(1+$C$3)</f>
        <v>1239259.5561280001</v>
      </c>
      <c r="M17" s="2"/>
    </row>
    <row r="18" spans="2:13" x14ac:dyDescent="0.25">
      <c r="I18" s="2">
        <f>I17*(1+$C$3)</f>
        <v>1564536.6370714274</v>
      </c>
      <c r="J18" s="2">
        <f>J17*(1+$C$3)</f>
        <v>1475977.9595013466</v>
      </c>
      <c r="K18" s="2">
        <f>K17*(1+$C$3)</f>
        <v>1392432.0372654211</v>
      </c>
      <c r="L18" s="2">
        <f>L17*(1+$C$3)</f>
        <v>1313615.1294956803</v>
      </c>
      <c r="M18" s="2"/>
    </row>
    <row r="19" spans="2:13" x14ac:dyDescent="0.25">
      <c r="J19" s="2">
        <f>J18*(1+$C$3)</f>
        <v>1564536.6370714274</v>
      </c>
      <c r="K19" s="2">
        <f>K18*(1+$C$3)</f>
        <v>1475977.9595013466</v>
      </c>
      <c r="L19" s="2">
        <f>L18*(1+$C$3)</f>
        <v>1392432.0372654211</v>
      </c>
      <c r="M19" s="2"/>
    </row>
    <row r="20" spans="2:13" x14ac:dyDescent="0.25">
      <c r="K20" s="2">
        <f>K19*(1+$C$3)</f>
        <v>1564536.6370714274</v>
      </c>
      <c r="L20" s="2">
        <f>L19*(1+$C$3)</f>
        <v>1475977.9595013466</v>
      </c>
    </row>
    <row r="21" spans="2:13" x14ac:dyDescent="0.25">
      <c r="L21" s="2">
        <f t="shared" ref="L21" si="8">L20*(1+$C$3)</f>
        <v>1564536.6370714274</v>
      </c>
    </row>
    <row r="25" spans="2:13" x14ac:dyDescent="0.25">
      <c r="B25" s="1" t="s">
        <v>1</v>
      </c>
      <c r="C25" s="1" t="s">
        <v>2</v>
      </c>
      <c r="D25" s="3" t="s">
        <v>8</v>
      </c>
      <c r="E25" s="3" t="s">
        <v>9</v>
      </c>
      <c r="F25" s="3" t="s">
        <v>10</v>
      </c>
      <c r="G25" s="3" t="s">
        <v>16</v>
      </c>
    </row>
    <row r="26" spans="2:13" x14ac:dyDescent="0.25">
      <c r="B26">
        <v>0</v>
      </c>
      <c r="C26" s="2">
        <f>C2</f>
        <v>500000</v>
      </c>
      <c r="D26" s="4">
        <v>0</v>
      </c>
      <c r="E26" s="4">
        <f>(0.015%*C26)*12</f>
        <v>900</v>
      </c>
      <c r="F26" s="5">
        <f>SUM(D26:E26)</f>
        <v>900</v>
      </c>
      <c r="G26" s="5">
        <f>F26</f>
        <v>900</v>
      </c>
    </row>
    <row r="27" spans="2:13" x14ac:dyDescent="0.25">
      <c r="B27">
        <v>1</v>
      </c>
      <c r="C27" s="2">
        <f>C26*(1+$C$3)</f>
        <v>530000</v>
      </c>
      <c r="D27" s="4">
        <f>1*4200</f>
        <v>4200</v>
      </c>
      <c r="E27" s="4">
        <f t="shared" ref="E27:E31" si="9">(0.015%*C27)*12</f>
        <v>954</v>
      </c>
      <c r="F27" s="5">
        <f t="shared" ref="F27:F30" si="10">SUM(D27:E27)</f>
        <v>5154</v>
      </c>
      <c r="G27" s="5">
        <f>G26+F27</f>
        <v>6054</v>
      </c>
      <c r="M27" s="9"/>
    </row>
    <row r="28" spans="2:13" x14ac:dyDescent="0.25">
      <c r="B28">
        <v>2</v>
      </c>
      <c r="C28" s="2">
        <f>C27*(1+$C$3)</f>
        <v>561800</v>
      </c>
      <c r="D28" s="4">
        <f t="shared" ref="D28:D31" si="11">1*4200</f>
        <v>4200</v>
      </c>
      <c r="E28" s="4">
        <f t="shared" si="9"/>
        <v>1011.24</v>
      </c>
      <c r="F28" s="5">
        <f t="shared" si="10"/>
        <v>5211.24</v>
      </c>
      <c r="G28" s="5">
        <f t="shared" ref="G28:G31" si="12">G27+F28</f>
        <v>11265.24</v>
      </c>
      <c r="M28" s="10"/>
    </row>
    <row r="29" spans="2:13" x14ac:dyDescent="0.25">
      <c r="B29">
        <v>3</v>
      </c>
      <c r="C29" s="2">
        <f t="shared" ref="C29:C31" si="13">C28*(1+$C$3)</f>
        <v>595508</v>
      </c>
      <c r="D29" s="4">
        <f t="shared" si="11"/>
        <v>4200</v>
      </c>
      <c r="E29" s="4">
        <f t="shared" si="9"/>
        <v>1071.9143999999999</v>
      </c>
      <c r="F29" s="5">
        <f t="shared" si="10"/>
        <v>5271.9143999999997</v>
      </c>
      <c r="G29" s="5">
        <f t="shared" si="12"/>
        <v>16537.154399999999</v>
      </c>
      <c r="M29" s="11"/>
    </row>
    <row r="30" spans="2:13" x14ac:dyDescent="0.25">
      <c r="B30">
        <v>4</v>
      </c>
      <c r="C30" s="2">
        <f t="shared" si="13"/>
        <v>631238.48</v>
      </c>
      <c r="D30" s="4">
        <f t="shared" si="11"/>
        <v>4200</v>
      </c>
      <c r="E30" s="4">
        <f t="shared" si="9"/>
        <v>1136.2292639999998</v>
      </c>
      <c r="F30" s="5">
        <f t="shared" si="10"/>
        <v>5336.2292639999996</v>
      </c>
      <c r="G30" s="5">
        <f t="shared" si="12"/>
        <v>21873.383664000001</v>
      </c>
    </row>
    <row r="31" spans="2:13" x14ac:dyDescent="0.25">
      <c r="B31">
        <v>5</v>
      </c>
      <c r="C31" s="2">
        <f t="shared" si="13"/>
        <v>669112.78879999998</v>
      </c>
      <c r="D31" s="4">
        <f t="shared" si="11"/>
        <v>4200</v>
      </c>
      <c r="E31" s="4">
        <f t="shared" si="9"/>
        <v>1204.4030198399998</v>
      </c>
      <c r="F31" s="5">
        <f>SUM(D31:E31)</f>
        <v>5404.4030198399996</v>
      </c>
      <c r="G31" s="5">
        <f t="shared" si="12"/>
        <v>27277.78668384</v>
      </c>
    </row>
    <row r="33" spans="9:10" x14ac:dyDescent="0.25">
      <c r="I33" t="s">
        <v>11</v>
      </c>
      <c r="J33" t="s">
        <v>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Attila</dc:creator>
  <cp:lastModifiedBy>Nagy Attila</cp:lastModifiedBy>
  <dcterms:created xsi:type="dcterms:W3CDTF">2023-07-25T05:22:02Z</dcterms:created>
  <dcterms:modified xsi:type="dcterms:W3CDTF">2023-07-25T07:26:21Z</dcterms:modified>
</cp:coreProperties>
</file>